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760" windowWidth="17496" windowHeight="5700"/>
  </bookViews>
  <sheets>
    <sheet name="data_Volumes" sheetId="8" r:id="rId1"/>
    <sheet name="G_Sud_nl" sheetId="20" r:id="rId2"/>
    <sheet name="G_Sud_fr" sheetId="17" r:id="rId3"/>
    <sheet name="G_Nord_nl" sheetId="21" r:id="rId4"/>
    <sheet name="G_Nord_fr" sheetId="18" r:id="rId5"/>
  </sheets>
  <calcPr calcId="145621"/>
</workbook>
</file>

<file path=xl/calcChain.xml><?xml version="1.0" encoding="utf-8"?>
<calcChain xmlns="http://schemas.openxmlformats.org/spreadsheetml/2006/main">
  <c r="D30" i="8" l="1"/>
  <c r="D31" i="8"/>
  <c r="D32" i="8"/>
  <c r="D33" i="8"/>
  <c r="D34" i="8"/>
  <c r="D35" i="8"/>
  <c r="D36" i="8"/>
  <c r="D29" i="8"/>
  <c r="B29" i="8"/>
  <c r="K19" i="8"/>
  <c r="K20" i="8"/>
  <c r="K21" i="8"/>
  <c r="K22" i="8"/>
  <c r="K23" i="8"/>
  <c r="K24" i="8"/>
  <c r="K25" i="8"/>
  <c r="K18" i="8"/>
  <c r="J5" i="8"/>
  <c r="K5" i="8"/>
  <c r="J6" i="8"/>
  <c r="K6" i="8"/>
  <c r="J7" i="8"/>
  <c r="K7" i="8"/>
  <c r="J8" i="8"/>
  <c r="K8" i="8"/>
  <c r="J9" i="8"/>
  <c r="K9" i="8"/>
  <c r="J10" i="8"/>
  <c r="K10" i="8"/>
  <c r="J11" i="8"/>
  <c r="K11" i="8"/>
  <c r="K4" i="8"/>
  <c r="J4" i="8"/>
  <c r="J18" i="8" l="1"/>
  <c r="J19" i="8"/>
  <c r="J20" i="8"/>
  <c r="J21" i="8"/>
  <c r="J22" i="8"/>
  <c r="J23" i="8"/>
  <c r="J24" i="8"/>
  <c r="J25" i="8"/>
  <c r="G18" i="8"/>
  <c r="C30" i="8"/>
  <c r="C31" i="8"/>
  <c r="C32" i="8"/>
  <c r="C33" i="8"/>
  <c r="C34" i="8"/>
  <c r="C35" i="8"/>
  <c r="C36" i="8"/>
  <c r="C29" i="8"/>
  <c r="B30" i="8"/>
  <c r="B31" i="8"/>
  <c r="B32" i="8"/>
  <c r="B33" i="8"/>
  <c r="B34" i="8"/>
  <c r="B35" i="8"/>
  <c r="B36" i="8"/>
  <c r="H4" i="8"/>
  <c r="H25" i="8" l="1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5" i="8" l="1"/>
  <c r="H5" i="8"/>
  <c r="G6" i="8"/>
  <c r="H6" i="8"/>
  <c r="G7" i="8"/>
  <c r="H7" i="8"/>
  <c r="G8" i="8"/>
  <c r="H8" i="8"/>
  <c r="G9" i="8"/>
  <c r="H9" i="8"/>
  <c r="G10" i="8"/>
  <c r="H10" i="8"/>
  <c r="G11" i="8"/>
  <c r="H11" i="8"/>
  <c r="G4" i="8"/>
</calcChain>
</file>

<file path=xl/comments1.xml><?xml version="1.0" encoding="utf-8"?>
<comments xmlns="http://schemas.openxmlformats.org/spreadsheetml/2006/main">
  <authors>
    <author>DAVESNE Sandrine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DAVESNE Sandrine:</t>
        </r>
        <r>
          <rPr>
            <sz val="9"/>
            <color indexed="81"/>
            <rFont val="Tahoma"/>
            <family val="2"/>
          </rPr>
          <t xml:space="preserve">
Par rapport à la filière en entrée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DAVESNE Sandrine:</t>
        </r>
        <r>
          <rPr>
            <sz val="9"/>
            <color indexed="81"/>
            <rFont val="Tahoma"/>
            <family val="2"/>
          </rPr>
          <t xml:space="preserve">
Par rapport à la filière en entrée</t>
        </r>
      </text>
    </comment>
    <comment ref="D22" authorId="0">
      <text>
        <r>
          <rPr>
            <b/>
            <sz val="9"/>
            <color indexed="81"/>
            <rFont val="Tahoma"/>
            <charset val="1"/>
          </rPr>
          <t>DAVESNE Sandrine:</t>
        </r>
        <r>
          <rPr>
            <sz val="9"/>
            <color indexed="81"/>
            <rFont val="Tahoma"/>
            <charset val="1"/>
          </rPr>
          <t xml:space="preserve">
2 points de rejet : Vleesgracht et Senne</t>
        </r>
      </text>
    </comment>
    <comment ref="E25" authorId="0">
      <text>
        <r>
          <rPr>
            <b/>
            <sz val="9"/>
            <color indexed="81"/>
            <rFont val="Tahoma"/>
            <charset val="1"/>
          </rPr>
          <t>DAVESNE Sandrine:</t>
        </r>
        <r>
          <rPr>
            <sz val="9"/>
            <color indexed="81"/>
            <rFont val="Tahoma"/>
            <charset val="1"/>
          </rPr>
          <t xml:space="preserve">
Incomplet car arrêt des mesures suite aux travaux de transformation !!</t>
        </r>
      </text>
    </comment>
  </commentList>
</comments>
</file>

<file path=xl/sharedStrings.xml><?xml version="1.0" encoding="utf-8"?>
<sst xmlns="http://schemas.openxmlformats.org/spreadsheetml/2006/main" count="30" uniqueCount="23">
  <si>
    <t>Filière temps sec (in)</t>
  </si>
  <si>
    <t>Filière temps pluie (in)</t>
  </si>
  <si>
    <t>Filière temps sec (out)</t>
  </si>
  <si>
    <t>Filière temps pluie (out)</t>
  </si>
  <si>
    <t>Cumul pluviométrique (mm)</t>
  </si>
  <si>
    <t>Delta in/out SEC</t>
  </si>
  <si>
    <t>Delta in/out PLUIE</t>
  </si>
  <si>
    <t>Nb de jours où filière temps pluie active</t>
  </si>
  <si>
    <t>STEP Nord</t>
  </si>
  <si>
    <t>STEP Sud</t>
  </si>
  <si>
    <t>Volume (in)</t>
  </si>
  <si>
    <t>Indiquer la capacité max des stations?</t>
  </si>
  <si>
    <t>Indiquer le volume d'eaux parasites // consommation d'eau de distribution?</t>
  </si>
  <si>
    <t>Delta in (total)/out SEC</t>
  </si>
  <si>
    <t>Volume in STEPs</t>
  </si>
  <si>
    <t>Delta in (total)/out (total)</t>
  </si>
  <si>
    <t>volume in total step sud  + in sec step nord</t>
  </si>
  <si>
    <t>Volume d'eau usée (m3)</t>
  </si>
  <si>
    <t>ok équivalent</t>
  </si>
  <si>
    <t>FORT DELTA A EXPLIQUER !!</t>
  </si>
  <si>
    <t>% Filière temps sec (in)</t>
  </si>
  <si>
    <t>% Filière temps sec (out)</t>
  </si>
  <si>
    <t>Part Sud /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</si>
</sst>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7DCE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164" fontId="5" fillId="0" borderId="1" xfId="0" applyNumberFormat="1" applyFont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  <color rgb="FFC7DC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8719822302"/>
          <c:y val="5.6949163597377159E-2"/>
          <c:w val="0.43839440688458131"/>
          <c:h val="0.83815227073069809"/>
        </c:manualLayout>
      </c:layout>
      <c:barChart>
        <c:barDir val="col"/>
        <c:grouping val="clustered"/>
        <c:varyColors val="0"/>
        <c:ser>
          <c:idx val="1"/>
          <c:order val="0"/>
          <c:tx>
            <c:v>Totaal inkomend volume in het WZS</c:v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dPt>
            <c:idx val="1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dPt>
            <c:idx val="3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cat>
            <c:numRef>
              <c:f>data_Volumes!$A$18:$A$25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data_Volumes!$B$18:$B$25</c:f>
              <c:numCache>
                <c:formatCode>#,##0</c:formatCode>
                <c:ptCount val="8"/>
                <c:pt idx="0">
                  <c:v>29027145</c:v>
                </c:pt>
                <c:pt idx="1">
                  <c:v>41033266</c:v>
                </c:pt>
                <c:pt idx="2">
                  <c:v>37247677</c:v>
                </c:pt>
                <c:pt idx="3">
                  <c:v>33304511</c:v>
                </c:pt>
                <c:pt idx="4">
                  <c:v>38849783</c:v>
                </c:pt>
                <c:pt idx="5">
                  <c:v>44127913</c:v>
                </c:pt>
                <c:pt idx="6">
                  <c:v>33326175</c:v>
                </c:pt>
                <c:pt idx="7">
                  <c:v>44187453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01376"/>
        <c:axId val="206506240"/>
      </c:barChart>
      <c:lineChart>
        <c:grouping val="standard"/>
        <c:varyColors val="0"/>
        <c:ser>
          <c:idx val="5"/>
          <c:order val="1"/>
          <c:tx>
            <c:v>Neerslag</c:v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data_Volumes!$F$18:$F$25</c:f>
              <c:numCache>
                <c:formatCode>#,##0</c:formatCode>
                <c:ptCount val="8"/>
                <c:pt idx="0">
                  <c:v>656.6999999999997</c:v>
                </c:pt>
                <c:pt idx="1">
                  <c:v>680.50000000000045</c:v>
                </c:pt>
                <c:pt idx="2">
                  <c:v>724.29999999999984</c:v>
                </c:pt>
                <c:pt idx="3">
                  <c:v>914.10000000000093</c:v>
                </c:pt>
                <c:pt idx="4">
                  <c:v>814.93</c:v>
                </c:pt>
                <c:pt idx="5">
                  <c:v>976.49999999999977</c:v>
                </c:pt>
                <c:pt idx="6">
                  <c:v>815.99999999999966</c:v>
                </c:pt>
                <c:pt idx="7">
                  <c:v>795.2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67840"/>
        <c:axId val="206865536"/>
      </c:lineChart>
      <c:catAx>
        <c:axId val="2065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6506240"/>
        <c:crosses val="autoZero"/>
        <c:auto val="1"/>
        <c:lblAlgn val="ctr"/>
        <c:lblOffset val="100"/>
        <c:noMultiLvlLbl val="0"/>
      </c:catAx>
      <c:valAx>
        <c:axId val="2065062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Inkomend volume WZS 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 (miljoen m</a:t>
                </a:r>
                <a:r>
                  <a:rPr lang="fr-BE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fr-BE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16676076663276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6501376"/>
        <c:crosses val="autoZero"/>
        <c:crossBetween val="between"/>
        <c:dispUnits>
          <c:builtInUnit val="millions"/>
        </c:dispUnits>
      </c:valAx>
      <c:valAx>
        <c:axId val="2068655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Gecumuleerde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 neerslag </a:t>
                </a: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(mm)</a:t>
                </a:r>
              </a:p>
            </c:rich>
          </c:tx>
          <c:layout>
            <c:manualLayout>
              <c:xMode val="edge"/>
              <c:yMode val="edge"/>
              <c:x val="0.61455140829257038"/>
              <c:y val="0.116753530786995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6867840"/>
        <c:crosses val="max"/>
        <c:crossBetween val="between"/>
      </c:valAx>
      <c:catAx>
        <c:axId val="20686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8655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1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8719822302"/>
          <c:y val="5.6949163597377159E-2"/>
          <c:w val="0.43839440688458131"/>
          <c:h val="0.83815227073069809"/>
        </c:manualLayout>
      </c:layout>
      <c:barChart>
        <c:barDir val="col"/>
        <c:grouping val="clustered"/>
        <c:varyColors val="0"/>
        <c:ser>
          <c:idx val="1"/>
          <c:order val="0"/>
          <c:tx>
            <c:v>Volume total admis sur la station</c:v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dPt>
            <c:idx val="1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dPt>
            <c:idx val="3"/>
            <c:invertIfNegative val="0"/>
            <c:bubble3D val="0"/>
            <c:spPr>
              <a:noFill/>
              <a:ln>
                <a:solidFill>
                  <a:schemeClr val="accent2"/>
                </a:solidFill>
              </a:ln>
            </c:spPr>
          </c:dPt>
          <c:cat>
            <c:numRef>
              <c:f>data_Volumes!$A$18:$A$25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data_Volumes!$B$18:$B$25</c:f>
              <c:numCache>
                <c:formatCode>#,##0</c:formatCode>
                <c:ptCount val="8"/>
                <c:pt idx="0">
                  <c:v>29027145</c:v>
                </c:pt>
                <c:pt idx="1">
                  <c:v>41033266</c:v>
                </c:pt>
                <c:pt idx="2">
                  <c:v>37247677</c:v>
                </c:pt>
                <c:pt idx="3">
                  <c:v>33304511</c:v>
                </c:pt>
                <c:pt idx="4">
                  <c:v>38849783</c:v>
                </c:pt>
                <c:pt idx="5">
                  <c:v>44127913</c:v>
                </c:pt>
                <c:pt idx="6">
                  <c:v>33326175</c:v>
                </c:pt>
                <c:pt idx="7">
                  <c:v>44187453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85792"/>
        <c:axId val="119596160"/>
      </c:barChart>
      <c:lineChart>
        <c:grouping val="standard"/>
        <c:varyColors val="0"/>
        <c:ser>
          <c:idx val="5"/>
          <c:order val="1"/>
          <c:tx>
            <c:v>Précipitations</c:v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data_Volumes!$F$18:$F$25</c:f>
              <c:numCache>
                <c:formatCode>#,##0</c:formatCode>
                <c:ptCount val="8"/>
                <c:pt idx="0">
                  <c:v>656.6999999999997</c:v>
                </c:pt>
                <c:pt idx="1">
                  <c:v>680.50000000000045</c:v>
                </c:pt>
                <c:pt idx="2">
                  <c:v>724.29999999999984</c:v>
                </c:pt>
                <c:pt idx="3">
                  <c:v>914.10000000000093</c:v>
                </c:pt>
                <c:pt idx="4">
                  <c:v>814.93</c:v>
                </c:pt>
                <c:pt idx="5">
                  <c:v>976.49999999999977</c:v>
                </c:pt>
                <c:pt idx="6">
                  <c:v>815.99999999999966</c:v>
                </c:pt>
                <c:pt idx="7">
                  <c:v>795.2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78816"/>
        <c:axId val="119598464"/>
      </c:lineChart>
      <c:catAx>
        <c:axId val="11958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9596160"/>
        <c:crosses val="autoZero"/>
        <c:auto val="1"/>
        <c:lblAlgn val="ctr"/>
        <c:lblOffset val="100"/>
        <c:noMultiLvlLbl val="0"/>
      </c:catAx>
      <c:valAx>
        <c:axId val="11959616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Volume admis sur la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 station (millions de m</a:t>
                </a:r>
                <a:r>
                  <a:rPr lang="fr-BE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fr-BE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16676076663276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9585792"/>
        <c:crosses val="autoZero"/>
        <c:crossBetween val="between"/>
        <c:dispUnits>
          <c:builtInUnit val="millions"/>
        </c:dispUnits>
      </c:valAx>
      <c:valAx>
        <c:axId val="119598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Cumul pluviométrique (mm)</a:t>
                </a:r>
              </a:p>
            </c:rich>
          </c:tx>
          <c:layout>
            <c:manualLayout>
              <c:xMode val="edge"/>
              <c:yMode val="edge"/>
              <c:x val="0.61455140829257038"/>
              <c:y val="0.116753530786995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74978816"/>
        <c:crosses val="max"/>
        <c:crossBetween val="between"/>
      </c:valAx>
      <c:catAx>
        <c:axId val="7497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95984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1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8719822302"/>
          <c:y val="5.6949163597377159E-2"/>
          <c:w val="0.43839440688458131"/>
          <c:h val="0.83815227073069809"/>
        </c:manualLayout>
      </c:layout>
      <c:barChart>
        <c:barDir val="col"/>
        <c:grouping val="stacked"/>
        <c:varyColors val="0"/>
        <c:ser>
          <c:idx val="1"/>
          <c:order val="0"/>
          <c:tx>
            <c:v>Inkomend volume in de biologische straat</c:v>
          </c:tx>
          <c:invertIfNegative val="0"/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data_Volumes!$B$4:$B$11</c:f>
              <c:numCache>
                <c:formatCode>#,##0</c:formatCode>
                <c:ptCount val="8"/>
                <c:pt idx="0">
                  <c:v>77017247</c:v>
                </c:pt>
                <c:pt idx="1">
                  <c:v>86066405.199999958</c:v>
                </c:pt>
                <c:pt idx="2">
                  <c:v>90210809.730000019</c:v>
                </c:pt>
                <c:pt idx="3">
                  <c:v>94309961.909999982</c:v>
                </c:pt>
                <c:pt idx="4">
                  <c:v>98276902.149999991</c:v>
                </c:pt>
                <c:pt idx="5">
                  <c:v>104399328.62</c:v>
                </c:pt>
                <c:pt idx="6">
                  <c:v>98028105.709999979</c:v>
                </c:pt>
                <c:pt idx="7">
                  <c:v>99013143.160000026</c:v>
                </c:pt>
              </c:numCache>
            </c:numRef>
          </c:val>
        </c:ser>
        <c:ser>
          <c:idx val="2"/>
          <c:order val="1"/>
          <c:tx>
            <c:v>Inkomend volume in de regenweerstraat</c:v>
          </c:tx>
          <c:spPr>
            <a:solidFill>
              <a:srgbClr val="0070C0"/>
            </a:solidFill>
          </c:spPr>
          <c:invertIfNegative val="0"/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data_Volumes!$C$4:$C$11</c:f>
              <c:numCache>
                <c:formatCode>#,##0</c:formatCode>
                <c:ptCount val="8"/>
                <c:pt idx="0">
                  <c:v>10543500</c:v>
                </c:pt>
                <c:pt idx="1">
                  <c:v>13211021.719999997</c:v>
                </c:pt>
                <c:pt idx="2">
                  <c:v>7915760.2200000025</c:v>
                </c:pt>
                <c:pt idx="3">
                  <c:v>16244284.170000009</c:v>
                </c:pt>
                <c:pt idx="4">
                  <c:v>9889692.7400000077</c:v>
                </c:pt>
                <c:pt idx="5">
                  <c:v>11099512.359999999</c:v>
                </c:pt>
                <c:pt idx="6">
                  <c:v>6501231.1100000013</c:v>
                </c:pt>
                <c:pt idx="7">
                  <c:v>4715808.37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862464"/>
        <c:axId val="148864384"/>
      </c:barChart>
      <c:lineChart>
        <c:grouping val="standard"/>
        <c:varyColors val="0"/>
        <c:ser>
          <c:idx val="5"/>
          <c:order val="2"/>
          <c:tx>
            <c:v>Neerslag</c:v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data_Volumes!$F$4:$F$11</c:f>
              <c:numCache>
                <c:formatCode>#,##0</c:formatCode>
                <c:ptCount val="8"/>
                <c:pt idx="0">
                  <c:v>656.6999999999997</c:v>
                </c:pt>
                <c:pt idx="1">
                  <c:v>680.50000000000045</c:v>
                </c:pt>
                <c:pt idx="2">
                  <c:v>724.29999999999984</c:v>
                </c:pt>
                <c:pt idx="3">
                  <c:v>914.10000000000093</c:v>
                </c:pt>
                <c:pt idx="4">
                  <c:v>814.93</c:v>
                </c:pt>
                <c:pt idx="5">
                  <c:v>976.49999999999977</c:v>
                </c:pt>
                <c:pt idx="6">
                  <c:v>815.99999999999966</c:v>
                </c:pt>
                <c:pt idx="7">
                  <c:v>795.2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9120"/>
        <c:axId val="148866944"/>
      </c:lineChart>
      <c:catAx>
        <c:axId val="1488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8864384"/>
        <c:crosses val="autoZero"/>
        <c:auto val="1"/>
        <c:lblAlgn val="ctr"/>
        <c:lblOffset val="100"/>
        <c:noMultiLvlLbl val="0"/>
      </c:catAx>
      <c:valAx>
        <c:axId val="148864384"/>
        <c:scaling>
          <c:orientation val="minMax"/>
          <c:max val="120000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Inkomend volume WZS 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(miljoen m</a:t>
                </a:r>
                <a:r>
                  <a:rPr lang="fr-BE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fr-BE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735311198810643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8862464"/>
        <c:crosses val="autoZero"/>
        <c:crossBetween val="between"/>
        <c:majorUnit val="10000000"/>
        <c:dispUnits>
          <c:builtInUnit val="millions"/>
        </c:dispUnits>
      </c:valAx>
      <c:valAx>
        <c:axId val="1488669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Gecumuleerde neerslag (mm)</a:t>
                </a:r>
              </a:p>
            </c:rich>
          </c:tx>
          <c:layout>
            <c:manualLayout>
              <c:xMode val="edge"/>
              <c:yMode val="edge"/>
              <c:x val="0.61455140829257038"/>
              <c:y val="0.116753530786995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48869120"/>
        <c:crosses val="max"/>
        <c:crossBetween val="between"/>
        <c:majorUnit val="200"/>
      </c:valAx>
      <c:catAx>
        <c:axId val="148869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866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421248194496708"/>
          <c:y val="0.20876739915167353"/>
          <c:w val="0.31856171179919163"/>
          <c:h val="0.58246479404337026"/>
        </c:manualLayout>
      </c:layout>
      <c:overlay val="1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558719822302"/>
          <c:y val="5.6949163597377159E-2"/>
          <c:w val="0.43839440688458131"/>
          <c:h val="0.83815227073069809"/>
        </c:manualLayout>
      </c:layout>
      <c:barChart>
        <c:barDir val="col"/>
        <c:grouping val="stacked"/>
        <c:varyColors val="0"/>
        <c:ser>
          <c:idx val="1"/>
          <c:order val="0"/>
          <c:tx>
            <c:v>Volume admis sur la filière biologique</c:v>
          </c:tx>
          <c:invertIfNegative val="0"/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data_Volumes!$B$4:$B$11</c:f>
              <c:numCache>
                <c:formatCode>#,##0</c:formatCode>
                <c:ptCount val="8"/>
                <c:pt idx="0">
                  <c:v>77017247</c:v>
                </c:pt>
                <c:pt idx="1">
                  <c:v>86066405.199999958</c:v>
                </c:pt>
                <c:pt idx="2">
                  <c:v>90210809.730000019</c:v>
                </c:pt>
                <c:pt idx="3">
                  <c:v>94309961.909999982</c:v>
                </c:pt>
                <c:pt idx="4">
                  <c:v>98276902.149999991</c:v>
                </c:pt>
                <c:pt idx="5">
                  <c:v>104399328.62</c:v>
                </c:pt>
                <c:pt idx="6">
                  <c:v>98028105.709999979</c:v>
                </c:pt>
                <c:pt idx="7">
                  <c:v>99013143.160000026</c:v>
                </c:pt>
              </c:numCache>
            </c:numRef>
          </c:val>
        </c:ser>
        <c:ser>
          <c:idx val="2"/>
          <c:order val="1"/>
          <c:tx>
            <c:v>Volume admis sur la filière temps pluie</c:v>
          </c:tx>
          <c:spPr>
            <a:solidFill>
              <a:srgbClr val="0070C0"/>
            </a:solidFill>
          </c:spPr>
          <c:invertIfNegative val="0"/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data_Volumes!$C$4:$C$11</c:f>
              <c:numCache>
                <c:formatCode>#,##0</c:formatCode>
                <c:ptCount val="8"/>
                <c:pt idx="0">
                  <c:v>10543500</c:v>
                </c:pt>
                <c:pt idx="1">
                  <c:v>13211021.719999997</c:v>
                </c:pt>
                <c:pt idx="2">
                  <c:v>7915760.2200000025</c:v>
                </c:pt>
                <c:pt idx="3">
                  <c:v>16244284.170000009</c:v>
                </c:pt>
                <c:pt idx="4">
                  <c:v>9889692.7400000077</c:v>
                </c:pt>
                <c:pt idx="5">
                  <c:v>11099512.359999999</c:v>
                </c:pt>
                <c:pt idx="6">
                  <c:v>6501231.1100000013</c:v>
                </c:pt>
                <c:pt idx="7">
                  <c:v>4715808.37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4674688"/>
        <c:axId val="174676608"/>
      </c:barChart>
      <c:lineChart>
        <c:grouping val="standard"/>
        <c:varyColors val="0"/>
        <c:ser>
          <c:idx val="5"/>
          <c:order val="2"/>
          <c:tx>
            <c:v>Précipitations</c:v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cat>
            <c:numRef>
              <c:f>data_Volumes!$A$4:$A$11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data_Volumes!$F$4:$F$11</c:f>
              <c:numCache>
                <c:formatCode>#,##0</c:formatCode>
                <c:ptCount val="8"/>
                <c:pt idx="0">
                  <c:v>656.6999999999997</c:v>
                </c:pt>
                <c:pt idx="1">
                  <c:v>680.50000000000045</c:v>
                </c:pt>
                <c:pt idx="2">
                  <c:v>724.29999999999984</c:v>
                </c:pt>
                <c:pt idx="3">
                  <c:v>914.10000000000093</c:v>
                </c:pt>
                <c:pt idx="4">
                  <c:v>814.93</c:v>
                </c:pt>
                <c:pt idx="5">
                  <c:v>976.49999999999977</c:v>
                </c:pt>
                <c:pt idx="6">
                  <c:v>815.99999999999966</c:v>
                </c:pt>
                <c:pt idx="7">
                  <c:v>795.2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85184"/>
        <c:axId val="174683264"/>
      </c:lineChart>
      <c:catAx>
        <c:axId val="1746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74676608"/>
        <c:crosses val="autoZero"/>
        <c:auto val="1"/>
        <c:lblAlgn val="ctr"/>
        <c:lblOffset val="100"/>
        <c:noMultiLvlLbl val="0"/>
      </c:catAx>
      <c:valAx>
        <c:axId val="174676608"/>
        <c:scaling>
          <c:orientation val="minMax"/>
          <c:max val="12000000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Volume admis sur la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 station (millions de m</a:t>
                </a:r>
                <a:r>
                  <a:rPr lang="fr-BE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fr-BE" baseline="0">
                    <a:latin typeface="Arial" panose="020B0604020202020204" pitchFamily="34" charset="0"/>
                    <a:cs typeface="Arial" panose="020B0604020202020204" pitchFamily="34" charset="0"/>
                  </a:rPr>
                  <a:t>)</a:t>
                </a:r>
                <a:endParaRPr lang="fr-BE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16676076663276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74674688"/>
        <c:crosses val="autoZero"/>
        <c:crossBetween val="between"/>
        <c:majorUnit val="10000000"/>
        <c:dispUnits>
          <c:builtInUnit val="millions"/>
        </c:dispUnits>
      </c:valAx>
      <c:valAx>
        <c:axId val="1746832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BE">
                    <a:latin typeface="Arial" panose="020B0604020202020204" pitchFamily="34" charset="0"/>
                    <a:cs typeface="Arial" panose="020B0604020202020204" pitchFamily="34" charset="0"/>
                  </a:rPr>
                  <a:t>Cumul pluviométrique (mm)</a:t>
                </a:r>
              </a:p>
            </c:rich>
          </c:tx>
          <c:layout>
            <c:manualLayout>
              <c:xMode val="edge"/>
              <c:yMode val="edge"/>
              <c:x val="0.61455140829257038"/>
              <c:y val="0.116753530786995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74685184"/>
        <c:crosses val="max"/>
        <c:crossBetween val="between"/>
        <c:majorUnit val="200"/>
      </c:valAx>
      <c:catAx>
        <c:axId val="17468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683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7421248194496708"/>
          <c:y val="0.20876739915167353"/>
          <c:w val="0.31856171179919163"/>
          <c:h val="0.58246479404337026"/>
        </c:manualLayout>
      </c:layout>
      <c:overlay val="1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36" workbookViewId="0" zoomToFit="1"/>
  </sheetViews>
  <pageMargins left="1.1811023622047245" right="1.1811023622047245" top="0.98425196850393704" bottom="7.8740157480314963" header="0.31496062992125984" footer="0.31496062992125984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36" workbookViewId="0" zoomToFit="1"/>
  </sheetViews>
  <pageMargins left="1.1811023622047245" right="1.1811023622047245" top="0.98425196850393704" bottom="7.8740157480314963" header="0.31496062992125984" footer="0.31496062992125984"/>
  <pageSetup paperSize="9"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236" workbookViewId="0" zoomToFit="1"/>
  </sheetViews>
  <pageMargins left="1.1811023622047245" right="1.1811023622047245" top="0.98425196850393704" bottom="7.8740157480314963" header="0.31496062992125984" footer="0.31496062992125984"/>
  <pageSetup paperSize="9"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36" workbookViewId="0" zoomToFit="1"/>
  </sheetViews>
  <pageMargins left="1.1811023622047245" right="1.1811023622047245" top="0.98425196850393704" bottom="7.8740157480314963" header="0.31496062992125984" footer="0.31496062992125984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250051" cy="24571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250051" cy="24571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250051" cy="24571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5250051" cy="245712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C15" sqref="C15"/>
    </sheetView>
  </sheetViews>
  <sheetFormatPr baseColWidth="10" defaultColWidth="11.44140625" defaultRowHeight="12" x14ac:dyDescent="0.25"/>
  <cols>
    <col min="1" max="1" width="34.5546875" style="1" customWidth="1"/>
    <col min="2" max="6" width="12.33203125" style="1" customWidth="1"/>
    <col min="7" max="9" width="11.44140625" style="1"/>
    <col min="10" max="10" width="9.33203125" style="1" customWidth="1"/>
    <col min="11" max="16384" width="11.44140625" style="1"/>
  </cols>
  <sheetData>
    <row r="1" spans="1:11" x14ac:dyDescent="0.2">
      <c r="A1" s="9" t="s">
        <v>8</v>
      </c>
    </row>
    <row r="3" spans="1:11" ht="34.200000000000003" x14ac:dyDescent="0.25">
      <c r="A3" s="3" t="s">
        <v>17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7" t="s">
        <v>5</v>
      </c>
      <c r="H3" s="7" t="s">
        <v>6</v>
      </c>
      <c r="I3" s="4" t="s">
        <v>7</v>
      </c>
      <c r="J3" s="4" t="s">
        <v>20</v>
      </c>
      <c r="K3" s="4" t="s">
        <v>21</v>
      </c>
    </row>
    <row r="4" spans="1:11" x14ac:dyDescent="0.2">
      <c r="A4" s="2">
        <v>2007</v>
      </c>
      <c r="B4" s="5">
        <v>77017247</v>
      </c>
      <c r="C4" s="5">
        <v>10543500</v>
      </c>
      <c r="D4" s="5">
        <v>75980732</v>
      </c>
      <c r="E4" s="5">
        <v>10543500</v>
      </c>
      <c r="F4" s="5">
        <v>656.6999999999997</v>
      </c>
      <c r="G4" s="6">
        <f>(D4-B4)/B4</f>
        <v>-1.345821929989266E-2</v>
      </c>
      <c r="H4" s="6">
        <f>(E4-C4)/C4</f>
        <v>0</v>
      </c>
      <c r="I4" s="5">
        <v>157</v>
      </c>
      <c r="J4" s="11">
        <f>B4/(B4+C4)</f>
        <v>0.87958645441889616</v>
      </c>
      <c r="K4" s="11">
        <f>D4/(D4+E4)</f>
        <v>0.87814396318478738</v>
      </c>
    </row>
    <row r="5" spans="1:11" x14ac:dyDescent="0.2">
      <c r="A5" s="2">
        <v>2008</v>
      </c>
      <c r="B5" s="5">
        <v>86066405.199999958</v>
      </c>
      <c r="C5" s="5">
        <v>13211021.719999997</v>
      </c>
      <c r="D5" s="5">
        <v>86552100</v>
      </c>
      <c r="E5" s="5">
        <v>13032000</v>
      </c>
      <c r="F5" s="5">
        <v>680.50000000000045</v>
      </c>
      <c r="G5" s="6">
        <f t="shared" ref="G5:G11" si="0">(D5-B5)/B5</f>
        <v>5.6432564933017789E-3</v>
      </c>
      <c r="H5" s="6">
        <f t="shared" ref="H5:H11" si="1">(E5-C5)/C5</f>
        <v>-1.3550936770392123E-2</v>
      </c>
      <c r="I5" s="5">
        <v>142</v>
      </c>
      <c r="J5" s="11">
        <f t="shared" ref="J5:J11" si="2">B5/(B5+C5)</f>
        <v>0.86692824210033415</v>
      </c>
      <c r="K5" s="11">
        <f t="shared" ref="K5:K11" si="3">D5/(D5+E5)</f>
        <v>0.86913573552404455</v>
      </c>
    </row>
    <row r="6" spans="1:11" x14ac:dyDescent="0.2">
      <c r="A6" s="2">
        <v>2009</v>
      </c>
      <c r="B6" s="5">
        <v>90210809.730000019</v>
      </c>
      <c r="C6" s="5">
        <v>7915760.2200000025</v>
      </c>
      <c r="D6" s="5">
        <v>91188900</v>
      </c>
      <c r="E6" s="5">
        <v>7494750</v>
      </c>
      <c r="F6" s="5">
        <v>724.29999999999984</v>
      </c>
      <c r="G6" s="6">
        <f t="shared" si="0"/>
        <v>1.0842273480610523E-2</v>
      </c>
      <c r="H6" s="6">
        <f t="shared" si="1"/>
        <v>-5.3186328071974168E-2</v>
      </c>
      <c r="I6" s="5">
        <v>88</v>
      </c>
      <c r="J6" s="11">
        <f t="shared" si="2"/>
        <v>0.91933112281379614</v>
      </c>
      <c r="K6" s="11">
        <f t="shared" si="3"/>
        <v>0.92405276861972574</v>
      </c>
    </row>
    <row r="7" spans="1:11" x14ac:dyDescent="0.2">
      <c r="A7" s="2">
        <v>2010</v>
      </c>
      <c r="B7" s="5">
        <v>94309961.909999982</v>
      </c>
      <c r="C7" s="5">
        <v>16244284.170000009</v>
      </c>
      <c r="D7" s="5">
        <v>95585984.640000015</v>
      </c>
      <c r="E7" s="5">
        <v>15510842.52</v>
      </c>
      <c r="F7" s="5">
        <v>914.10000000000093</v>
      </c>
      <c r="G7" s="6">
        <f t="shared" si="0"/>
        <v>1.3530094850613371E-2</v>
      </c>
      <c r="H7" s="6">
        <f t="shared" si="1"/>
        <v>-4.5150752247644858E-2</v>
      </c>
      <c r="I7" s="5">
        <v>154</v>
      </c>
      <c r="J7" s="11">
        <f t="shared" si="2"/>
        <v>0.85306503598020822</v>
      </c>
      <c r="K7" s="11">
        <f t="shared" si="3"/>
        <v>0.86038446896722343</v>
      </c>
    </row>
    <row r="8" spans="1:11" x14ac:dyDescent="0.2">
      <c r="A8" s="2">
        <v>2011</v>
      </c>
      <c r="B8" s="5">
        <v>98276902.149999991</v>
      </c>
      <c r="C8" s="5">
        <v>9889692.7400000077</v>
      </c>
      <c r="D8" s="5">
        <v>99120200</v>
      </c>
      <c r="E8" s="5">
        <v>9280635</v>
      </c>
      <c r="F8" s="5">
        <v>814.93</v>
      </c>
      <c r="G8" s="6">
        <f t="shared" si="0"/>
        <v>8.5808346778461116E-3</v>
      </c>
      <c r="H8" s="6">
        <f t="shared" si="1"/>
        <v>-6.1585102390148395E-2</v>
      </c>
      <c r="I8" s="5">
        <v>88</v>
      </c>
      <c r="J8" s="11">
        <f t="shared" si="2"/>
        <v>0.90856980613971128</v>
      </c>
      <c r="K8" s="11">
        <f t="shared" si="3"/>
        <v>0.91438594545881491</v>
      </c>
    </row>
    <row r="9" spans="1:11" x14ac:dyDescent="0.2">
      <c r="A9" s="2">
        <v>2012</v>
      </c>
      <c r="B9" s="5">
        <v>104399328.62</v>
      </c>
      <c r="C9" s="5">
        <v>11099512.359999999</v>
      </c>
      <c r="D9" s="5">
        <v>104823878.41</v>
      </c>
      <c r="E9" s="5">
        <v>10540454.42</v>
      </c>
      <c r="F9" s="5">
        <v>976.49999999999977</v>
      </c>
      <c r="G9" s="6">
        <f t="shared" si="0"/>
        <v>4.0665950213654893E-3</v>
      </c>
      <c r="H9" s="6">
        <f t="shared" si="1"/>
        <v>-5.0367792914462729E-2</v>
      </c>
      <c r="I9" s="5">
        <v>122</v>
      </c>
      <c r="J9" s="11">
        <f t="shared" si="2"/>
        <v>0.90389936153625983</v>
      </c>
      <c r="K9" s="11">
        <f t="shared" si="3"/>
        <v>0.90863333439866256</v>
      </c>
    </row>
    <row r="10" spans="1:11" x14ac:dyDescent="0.2">
      <c r="A10" s="2">
        <v>2013</v>
      </c>
      <c r="B10" s="5">
        <v>98028105.709999979</v>
      </c>
      <c r="C10" s="5">
        <v>6501231.1100000013</v>
      </c>
      <c r="D10" s="5">
        <v>100366390</v>
      </c>
      <c r="E10" s="5">
        <v>5865845</v>
      </c>
      <c r="F10" s="5">
        <v>815.99999999999966</v>
      </c>
      <c r="G10" s="6">
        <f t="shared" si="0"/>
        <v>2.3853202844880537E-2</v>
      </c>
      <c r="H10" s="6">
        <f t="shared" si="1"/>
        <v>-9.7733198412631284E-2</v>
      </c>
      <c r="I10" s="5">
        <v>95</v>
      </c>
      <c r="J10" s="11">
        <f t="shared" si="2"/>
        <v>0.93780472250393065</v>
      </c>
      <c r="K10" s="11">
        <f t="shared" si="3"/>
        <v>0.94478281474544901</v>
      </c>
    </row>
    <row r="11" spans="1:11" x14ac:dyDescent="0.2">
      <c r="A11" s="2">
        <v>2014</v>
      </c>
      <c r="B11" s="5">
        <v>99013143.160000026</v>
      </c>
      <c r="C11" s="5">
        <v>4715808.37</v>
      </c>
      <c r="D11" s="5">
        <v>102630405</v>
      </c>
      <c r="E11" s="5">
        <v>4296715</v>
      </c>
      <c r="F11" s="5">
        <v>795.2</v>
      </c>
      <c r="G11" s="6">
        <f t="shared" si="0"/>
        <v>3.6533148272595177E-2</v>
      </c>
      <c r="H11" s="6">
        <f t="shared" si="1"/>
        <v>-8.8869889766110252E-2</v>
      </c>
      <c r="I11" s="5">
        <v>89</v>
      </c>
      <c r="J11" s="11">
        <f t="shared" si="2"/>
        <v>0.95453720200154424</v>
      </c>
      <c r="K11" s="11">
        <f t="shared" si="3"/>
        <v>0.95981641514332383</v>
      </c>
    </row>
    <row r="12" spans="1:11" x14ac:dyDescent="0.25">
      <c r="G12" s="1" t="s">
        <v>18</v>
      </c>
    </row>
    <row r="15" spans="1:11" x14ac:dyDescent="0.2">
      <c r="A15" s="9" t="s">
        <v>9</v>
      </c>
    </row>
    <row r="17" spans="1:11" ht="34.200000000000003" x14ac:dyDescent="0.25">
      <c r="A17" s="3" t="s">
        <v>17</v>
      </c>
      <c r="B17" s="4" t="s">
        <v>10</v>
      </c>
      <c r="C17" s="4"/>
      <c r="D17" s="4" t="s">
        <v>2</v>
      </c>
      <c r="E17" s="4" t="s">
        <v>3</v>
      </c>
      <c r="F17" s="4" t="s">
        <v>4</v>
      </c>
      <c r="G17" s="7" t="s">
        <v>13</v>
      </c>
      <c r="H17" s="7" t="s">
        <v>6</v>
      </c>
      <c r="I17" s="4" t="s">
        <v>7</v>
      </c>
      <c r="J17" s="7" t="s">
        <v>15</v>
      </c>
      <c r="K17" s="4" t="s">
        <v>21</v>
      </c>
    </row>
    <row r="18" spans="1:11" x14ac:dyDescent="0.25">
      <c r="A18" s="8">
        <v>2007</v>
      </c>
      <c r="B18" s="5">
        <v>29027145</v>
      </c>
      <c r="C18" s="5"/>
      <c r="D18" s="5">
        <v>22958188</v>
      </c>
      <c r="E18" s="5">
        <v>1435676</v>
      </c>
      <c r="F18" s="5">
        <v>656.6999999999997</v>
      </c>
      <c r="G18" s="6">
        <f>(D18-B18)/B18</f>
        <v>-0.20907867446143946</v>
      </c>
      <c r="H18" s="6" t="e">
        <f>(E18-C18)/C18</f>
        <v>#DIV/0!</v>
      </c>
      <c r="I18" s="5"/>
      <c r="J18" s="6">
        <f>((D18+E18)-B18)/B18</f>
        <v>-0.15961890154887778</v>
      </c>
      <c r="K18" s="11">
        <f>D18/(D18+E18)</f>
        <v>0.94114601934322495</v>
      </c>
    </row>
    <row r="19" spans="1:11" x14ac:dyDescent="0.25">
      <c r="A19" s="8">
        <v>2008</v>
      </c>
      <c r="B19" s="5">
        <v>41033266</v>
      </c>
      <c r="C19" s="5"/>
      <c r="D19" s="5">
        <v>21518269</v>
      </c>
      <c r="E19" s="5">
        <v>1486901</v>
      </c>
      <c r="F19" s="5">
        <v>680.50000000000045</v>
      </c>
      <c r="G19" s="6">
        <f t="shared" ref="G19:G25" si="4">(D19-B19)/B19</f>
        <v>-0.47558965937539555</v>
      </c>
      <c r="H19" s="6" t="e">
        <f t="shared" ref="H19:H25" si="5">(E19-C19)/C19</f>
        <v>#DIV/0!</v>
      </c>
      <c r="I19" s="5"/>
      <c r="J19" s="6">
        <f t="shared" ref="J19:J25" si="6">((D19+E19)-B19)/B19</f>
        <v>-0.43935318236671678</v>
      </c>
      <c r="K19" s="11">
        <f t="shared" ref="K19:K25" si="7">D19/(D19+E19)</f>
        <v>0.93536665888580695</v>
      </c>
    </row>
    <row r="20" spans="1:11" x14ac:dyDescent="0.25">
      <c r="A20" s="8">
        <v>2009</v>
      </c>
      <c r="B20" s="5">
        <v>37247677</v>
      </c>
      <c r="C20" s="5"/>
      <c r="D20" s="5">
        <v>22218426</v>
      </c>
      <c r="E20" s="5">
        <v>1271935.5</v>
      </c>
      <c r="F20" s="5">
        <v>724.29999999999984</v>
      </c>
      <c r="G20" s="6">
        <f t="shared" si="4"/>
        <v>-0.40349498842572118</v>
      </c>
      <c r="H20" s="6" t="e">
        <f t="shared" si="5"/>
        <v>#DIV/0!</v>
      </c>
      <c r="I20" s="5"/>
      <c r="J20" s="6">
        <f t="shared" si="6"/>
        <v>-0.36934693940779179</v>
      </c>
      <c r="K20" s="11">
        <f t="shared" si="7"/>
        <v>0.94585287672137353</v>
      </c>
    </row>
    <row r="21" spans="1:11" x14ac:dyDescent="0.25">
      <c r="A21" s="8">
        <v>2010</v>
      </c>
      <c r="B21" s="5">
        <v>33304511</v>
      </c>
      <c r="C21" s="5"/>
      <c r="D21" s="5">
        <v>22017220</v>
      </c>
      <c r="E21" s="5">
        <v>2179820.5</v>
      </c>
      <c r="F21" s="5">
        <v>914.10000000000093</v>
      </c>
      <c r="G21" s="6">
        <f t="shared" si="4"/>
        <v>-0.33891177684608548</v>
      </c>
      <c r="H21" s="6" t="e">
        <f t="shared" si="5"/>
        <v>#DIV/0!</v>
      </c>
      <c r="I21" s="5"/>
      <c r="J21" s="6">
        <f t="shared" si="6"/>
        <v>-0.27346056814946179</v>
      </c>
      <c r="K21" s="11">
        <f t="shared" si="7"/>
        <v>0.9099137557752156</v>
      </c>
    </row>
    <row r="22" spans="1:11" x14ac:dyDescent="0.25">
      <c r="A22" s="8">
        <v>2011</v>
      </c>
      <c r="B22" s="5">
        <v>38849783</v>
      </c>
      <c r="C22" s="5"/>
      <c r="D22" s="5">
        <v>22214419</v>
      </c>
      <c r="E22" s="5">
        <v>1483096</v>
      </c>
      <c r="F22" s="5">
        <v>814.93</v>
      </c>
      <c r="G22" s="6">
        <f t="shared" si="4"/>
        <v>-0.42819708928618727</v>
      </c>
      <c r="H22" s="6" t="e">
        <f t="shared" si="5"/>
        <v>#DIV/0!</v>
      </c>
      <c r="I22" s="5"/>
      <c r="J22" s="6">
        <f t="shared" si="6"/>
        <v>-0.39002194684073266</v>
      </c>
      <c r="K22" s="11">
        <f t="shared" si="7"/>
        <v>0.93741554757956691</v>
      </c>
    </row>
    <row r="23" spans="1:11" x14ac:dyDescent="0.25">
      <c r="A23" s="8">
        <v>2012</v>
      </c>
      <c r="B23" s="5">
        <v>44127913</v>
      </c>
      <c r="C23" s="5"/>
      <c r="D23" s="5">
        <v>24362372</v>
      </c>
      <c r="E23" s="5">
        <v>1976397</v>
      </c>
      <c r="F23" s="5">
        <v>976.49999999999977</v>
      </c>
      <c r="G23" s="6">
        <f t="shared" si="4"/>
        <v>-0.44791470197106309</v>
      </c>
      <c r="H23" s="6" t="e">
        <f t="shared" si="5"/>
        <v>#DIV/0!</v>
      </c>
      <c r="I23" s="5"/>
      <c r="J23" s="6">
        <f t="shared" si="6"/>
        <v>-0.40312679187887268</v>
      </c>
      <c r="K23" s="11">
        <f t="shared" si="7"/>
        <v>0.92496243844957216</v>
      </c>
    </row>
    <row r="24" spans="1:11" x14ac:dyDescent="0.25">
      <c r="A24" s="8">
        <v>2013</v>
      </c>
      <c r="B24" s="5">
        <v>33326175</v>
      </c>
      <c r="C24" s="5"/>
      <c r="D24" s="5">
        <v>21257011</v>
      </c>
      <c r="E24" s="5">
        <v>1243719</v>
      </c>
      <c r="F24" s="5">
        <v>815.99999999999966</v>
      </c>
      <c r="G24" s="6">
        <f t="shared" si="4"/>
        <v>-0.36215269229066943</v>
      </c>
      <c r="H24" s="6" t="e">
        <f t="shared" si="5"/>
        <v>#DIV/0!</v>
      </c>
      <c r="I24" s="5"/>
      <c r="J24" s="6">
        <f t="shared" si="6"/>
        <v>-0.32483310790992365</v>
      </c>
      <c r="K24" s="11">
        <f t="shared" si="7"/>
        <v>0.94472539335390449</v>
      </c>
    </row>
    <row r="25" spans="1:11" x14ac:dyDescent="0.25">
      <c r="A25" s="8">
        <v>2014</v>
      </c>
      <c r="B25" s="5">
        <v>44187453</v>
      </c>
      <c r="C25" s="5"/>
      <c r="D25" s="5">
        <v>22002357</v>
      </c>
      <c r="E25" s="5">
        <v>40718</v>
      </c>
      <c r="F25" s="5">
        <v>795.2</v>
      </c>
      <c r="G25" s="6">
        <f t="shared" si="4"/>
        <v>-0.50206777023332849</v>
      </c>
      <c r="H25" s="6" t="e">
        <f t="shared" si="5"/>
        <v>#DIV/0!</v>
      </c>
      <c r="I25" s="5"/>
      <c r="J25" s="6">
        <f t="shared" si="6"/>
        <v>-0.50114628693353291</v>
      </c>
      <c r="K25" s="11">
        <f t="shared" si="7"/>
        <v>0.99815279855464811</v>
      </c>
    </row>
    <row r="26" spans="1:11" x14ac:dyDescent="0.25">
      <c r="J26" s="1" t="s">
        <v>19</v>
      </c>
    </row>
    <row r="28" spans="1:11" ht="36" x14ac:dyDescent="0.25">
      <c r="B28" s="1" t="s">
        <v>14</v>
      </c>
      <c r="C28" s="10" t="s">
        <v>16</v>
      </c>
      <c r="D28" s="1" t="s">
        <v>22</v>
      </c>
    </row>
    <row r="29" spans="1:11" x14ac:dyDescent="0.25">
      <c r="A29" s="8">
        <v>2007</v>
      </c>
      <c r="B29" s="5">
        <f>B18+B4+C4</f>
        <v>116587892</v>
      </c>
      <c r="C29" s="5">
        <f>B18+B4</f>
        <v>106044392</v>
      </c>
      <c r="D29" s="11">
        <f>B18/B29</f>
        <v>0.24897220888083302</v>
      </c>
    </row>
    <row r="30" spans="1:11" x14ac:dyDescent="0.25">
      <c r="A30" s="8">
        <v>2008</v>
      </c>
      <c r="B30" s="5">
        <f t="shared" ref="B30:B36" si="8">B19+B5+C5</f>
        <v>140310692.91999996</v>
      </c>
      <c r="C30" s="5">
        <f t="shared" ref="C30:C36" si="9">B19+B5</f>
        <v>127099671.19999996</v>
      </c>
      <c r="D30" s="11">
        <f t="shared" ref="D30:D36" si="10">B19/B30</f>
        <v>0.29244575125429445</v>
      </c>
    </row>
    <row r="31" spans="1:11" x14ac:dyDescent="0.25">
      <c r="A31" s="8">
        <v>2009</v>
      </c>
      <c r="B31" s="5">
        <f t="shared" si="8"/>
        <v>135374246.95000002</v>
      </c>
      <c r="C31" s="5">
        <f t="shared" si="9"/>
        <v>127458486.73000002</v>
      </c>
      <c r="D31" s="11">
        <f t="shared" si="10"/>
        <v>0.27514595899290428</v>
      </c>
    </row>
    <row r="32" spans="1:11" x14ac:dyDescent="0.25">
      <c r="A32" s="8">
        <v>2010</v>
      </c>
      <c r="B32" s="5">
        <f t="shared" si="8"/>
        <v>143858757.07999998</v>
      </c>
      <c r="C32" s="5">
        <f t="shared" si="9"/>
        <v>127614472.90999998</v>
      </c>
      <c r="D32" s="11">
        <f t="shared" si="10"/>
        <v>0.23150840224122979</v>
      </c>
    </row>
    <row r="33" spans="1:4" x14ac:dyDescent="0.25">
      <c r="A33" s="8">
        <v>2011</v>
      </c>
      <c r="B33" s="5">
        <f t="shared" si="8"/>
        <v>147016377.88999999</v>
      </c>
      <c r="C33" s="5">
        <f t="shared" si="9"/>
        <v>137126685.14999998</v>
      </c>
      <c r="D33" s="11">
        <f t="shared" si="10"/>
        <v>0.26425479635383231</v>
      </c>
    </row>
    <row r="34" spans="1:4" x14ac:dyDescent="0.25">
      <c r="A34" s="8">
        <v>2012</v>
      </c>
      <c r="B34" s="5">
        <f t="shared" si="8"/>
        <v>159626753.98000002</v>
      </c>
      <c r="C34" s="5">
        <f t="shared" si="9"/>
        <v>148527241.62</v>
      </c>
      <c r="D34" s="11">
        <f t="shared" si="10"/>
        <v>0.27644434219046315</v>
      </c>
    </row>
    <row r="35" spans="1:4" x14ac:dyDescent="0.25">
      <c r="A35" s="8">
        <v>2013</v>
      </c>
      <c r="B35" s="5">
        <f t="shared" si="8"/>
        <v>137855511.81999999</v>
      </c>
      <c r="C35" s="5">
        <f t="shared" si="9"/>
        <v>131354280.70999998</v>
      </c>
      <c r="D35" s="11">
        <f t="shared" si="10"/>
        <v>0.24174713480817864</v>
      </c>
    </row>
    <row r="36" spans="1:4" x14ac:dyDescent="0.25">
      <c r="A36" s="8">
        <v>2014</v>
      </c>
      <c r="B36" s="5">
        <f t="shared" si="8"/>
        <v>147916404.53000003</v>
      </c>
      <c r="C36" s="5">
        <f t="shared" si="9"/>
        <v>143200596.16000003</v>
      </c>
      <c r="D36" s="11">
        <f t="shared" si="10"/>
        <v>0.29873260603111818</v>
      </c>
    </row>
    <row r="39" spans="1:4" x14ac:dyDescent="0.25">
      <c r="A39" s="1" t="s">
        <v>11</v>
      </c>
    </row>
    <row r="40" spans="1:4" x14ac:dyDescent="0.25">
      <c r="A40" s="1" t="s">
        <v>12</v>
      </c>
    </row>
  </sheetData>
  <phoneticPr fontId="6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4</vt:i4>
      </vt:variant>
    </vt:vector>
  </HeadingPairs>
  <TitlesOfParts>
    <vt:vector size="5" baseType="lpstr">
      <vt:lpstr>data_Volumes</vt:lpstr>
      <vt:lpstr>G_Sud_nl</vt:lpstr>
      <vt:lpstr>G_Sud_fr</vt:lpstr>
      <vt:lpstr>G_Nord_nl</vt:lpstr>
      <vt:lpstr>G_Nord_fr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DAVESNE Sandrine</dc:creator>
  <cp:lastModifiedBy>DAVESNE Sandrine</cp:lastModifiedBy>
  <dcterms:created xsi:type="dcterms:W3CDTF">2012-01-17T15:46:01Z</dcterms:created>
  <dcterms:modified xsi:type="dcterms:W3CDTF">2016-03-01T13:39:10Z</dcterms:modified>
</cp:coreProperties>
</file>